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HousingContractAdministration\Planning\2026 Funding Round\HOME TBRA\"/>
    </mc:Choice>
  </mc:AlternateContent>
  <xr:revisionPtr revIDLastSave="0" documentId="8_{47A6E80A-3265-4A7B-A248-7C11D25D7A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 1 - Cost Summary" sheetId="4" r:id="rId1"/>
    <sheet name="Tab 2 - Total Project Cos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H18" i="4" l="1"/>
  <c r="J8" i="1"/>
  <c r="H27" i="1" s="1"/>
  <c r="J11" i="1"/>
  <c r="J12" i="1" s="1"/>
  <c r="J19" i="1"/>
  <c r="J22" i="1" s="1"/>
  <c r="J42" i="1"/>
  <c r="J45" i="1"/>
  <c r="C8" i="4" s="1"/>
  <c r="J46" i="1" l="1"/>
  <c r="J50" i="1" s="1"/>
  <c r="C9" i="4"/>
  <c r="J13" i="1"/>
  <c r="J23" i="1" s="1"/>
  <c r="J24" i="1" s="1"/>
  <c r="J14" i="1"/>
  <c r="H26" i="1" l="1"/>
  <c r="J27" i="1" s="1"/>
  <c r="H29" i="1" s="1"/>
  <c r="H30" i="1"/>
  <c r="J30" i="1" l="1"/>
  <c r="J32" i="1" s="1"/>
  <c r="J35" i="1" l="1"/>
  <c r="J37" i="1" s="1"/>
  <c r="J49" i="1" s="1"/>
  <c r="C7" i="4" s="1"/>
  <c r="C12" i="4" l="1"/>
  <c r="J51" i="1"/>
  <c r="J52" i="1" s="1"/>
  <c r="J54" i="1" s="1"/>
  <c r="J55" i="1" s="1"/>
  <c r="J57" i="1" s="1"/>
  <c r="H7" i="4" l="1"/>
  <c r="D21" i="4"/>
</calcChain>
</file>

<file path=xl/sharedStrings.xml><?xml version="1.0" encoding="utf-8"?>
<sst xmlns="http://schemas.openxmlformats.org/spreadsheetml/2006/main" count="76" uniqueCount="74">
  <si>
    <t>TOTAL PROJECT COSTS</t>
  </si>
  <si>
    <t>Fill in the cells in blue.</t>
  </si>
  <si>
    <t>Family Income:</t>
  </si>
  <si>
    <t>B.  Gross Monthly Income</t>
  </si>
  <si>
    <t>C.  10% of Gross Monthly Income</t>
  </si>
  <si>
    <t>HOME Monthly Rental Subsidy</t>
  </si>
  <si>
    <t>or Minimum Total Tenant Payment (10% of Gross Monthly Income)</t>
  </si>
  <si>
    <t>Gross Rent minus Total Family Contribution</t>
  </si>
  <si>
    <t>or Maximum Subsidy</t>
  </si>
  <si>
    <t>Rental Payment Subsidy</t>
  </si>
  <si>
    <t>Maximum allowed HOME Project Cost Request</t>
  </si>
  <si>
    <t xml:space="preserve">D.  Expected adjustments to income </t>
  </si>
  <si>
    <t>(children or elderly household deduction and medical expenses)</t>
  </si>
  <si>
    <t xml:space="preserve">bedrooms in </t>
  </si>
  <si>
    <t>County</t>
  </si>
  <si>
    <t xml:space="preserve">for  </t>
  </si>
  <si>
    <t>I.  Rent to Owner (Rent/Utilities)</t>
  </si>
  <si>
    <t>K.  Gross Rent (Rent to Owner plus Utility Allowance)</t>
  </si>
  <si>
    <t>T.  Number of proposed clients</t>
  </si>
  <si>
    <t>W.  Number of proposed clients</t>
  </si>
  <si>
    <t>Y.  Number of proposed clients</t>
  </si>
  <si>
    <t>E.  Adjusted Annual Income</t>
  </si>
  <si>
    <t>F.  Monthly Adjusted Income</t>
  </si>
  <si>
    <t>G.  30% of Monthly Adjusted Income</t>
  </si>
  <si>
    <t>H.  40% of Monthly Adjusted Income</t>
  </si>
  <si>
    <t xml:space="preserve">L.  Payment Standard as determined by the applicant </t>
  </si>
  <si>
    <t>N.  30% of Monthly Adjusted Income</t>
  </si>
  <si>
    <t>Gross Rent minus Maximum Subsidy</t>
  </si>
  <si>
    <t>R.  HOME Monthly Rental Subsidy equals lesser of</t>
  </si>
  <si>
    <t>S.  HOME Monthly Rental Subsidy</t>
  </si>
  <si>
    <t>U.  Total Project HOME Rental Payment Subsidy needed for 24-month project period</t>
  </si>
  <si>
    <t>V.  Average Utility Deposit to be funded with HOME dollars</t>
  </si>
  <si>
    <t>Subtotal - HOME-funded Utility Deposits</t>
  </si>
  <si>
    <t>X.  Average Security Deposit to be funded with HOME dollars</t>
  </si>
  <si>
    <t>Subtotal - HOME-funded Security Deposits</t>
  </si>
  <si>
    <t>Calculate total HOME Utility and Security Deposit Assistance</t>
  </si>
  <si>
    <t>Total HOME-funded Utility and Security Deposit Assistance</t>
  </si>
  <si>
    <t>Total Project HOME Rental Payment Subsidy</t>
  </si>
  <si>
    <t>Subtotal - HOME Project Cost</t>
  </si>
  <si>
    <t xml:space="preserve">Lesser of Recipient HOME Project Cost Request and </t>
  </si>
  <si>
    <t>Total HOME Funds Requested - MUST equal amount shown as Total on Cost Summary</t>
  </si>
  <si>
    <t>J.  Utility Allowance (for utilities not included)</t>
  </si>
  <si>
    <t>Calculate total HOME TBRA Request</t>
  </si>
  <si>
    <r>
      <t xml:space="preserve">A.  Expected Annual Gross Income of </t>
    </r>
    <r>
      <rPr>
        <b/>
        <i/>
        <u/>
        <sz val="10"/>
        <rFont val="Arial"/>
        <family val="2"/>
      </rPr>
      <t>typical</t>
    </r>
    <r>
      <rPr>
        <sz val="10"/>
        <rFont val="Arial"/>
      </rPr>
      <t xml:space="preserve"> HOME-assisted family</t>
    </r>
  </si>
  <si>
    <r>
      <t xml:space="preserve">M.  Lesser of Payment Standard or Gross Rent </t>
    </r>
    <r>
      <rPr>
        <b/>
        <i/>
        <u/>
        <sz val="10"/>
        <rFont val="Arial"/>
        <family val="2"/>
      </rPr>
      <t>(lesser of K or L)</t>
    </r>
  </si>
  <si>
    <r>
      <t xml:space="preserve">O.  Maximum Subsidy </t>
    </r>
    <r>
      <rPr>
        <b/>
        <i/>
        <u/>
        <sz val="10"/>
        <rFont val="Arial"/>
        <family val="2"/>
      </rPr>
      <t>(Applicable Payment Standard minus 30% MAI)</t>
    </r>
  </si>
  <si>
    <r>
      <t xml:space="preserve">P.  Total Family Contribution - higher of </t>
    </r>
    <r>
      <rPr>
        <b/>
        <i/>
        <u/>
        <sz val="10"/>
        <rFont val="Arial"/>
        <family val="2"/>
      </rPr>
      <t>(higher of K-O or C)</t>
    </r>
  </si>
  <si>
    <r>
      <t xml:space="preserve">Q.  Total Voucher Subsidy - lesser of </t>
    </r>
    <r>
      <rPr>
        <b/>
        <i/>
        <u/>
        <sz val="10"/>
        <rFont val="Arial"/>
        <family val="2"/>
      </rPr>
      <t>(lesser of K-P or O)</t>
    </r>
  </si>
  <si>
    <r>
      <t xml:space="preserve">Total Voucher Subsidy or Rent to Owner </t>
    </r>
    <r>
      <rPr>
        <b/>
        <i/>
        <u/>
        <sz val="10"/>
        <rFont val="Arial"/>
        <family val="2"/>
      </rPr>
      <t>(lesser of Q or I)</t>
    </r>
  </si>
  <si>
    <t>Administration Funds Request = 10% of Subtotal HOME Project Cost</t>
  </si>
  <si>
    <t>Cost Summary</t>
  </si>
  <si>
    <t>Project Funds</t>
  </si>
  <si>
    <t>Administrative Funds</t>
  </si>
  <si>
    <t>Rental Subsidy</t>
  </si>
  <si>
    <t>TOTAL ADMINISTRATIVE FUNDS</t>
  </si>
  <si>
    <t>Security Deposits</t>
  </si>
  <si>
    <t>Salaries</t>
  </si>
  <si>
    <t>Utility Deposits</t>
  </si>
  <si>
    <t>Fringe Benefits</t>
  </si>
  <si>
    <t>Travel Expenses</t>
  </si>
  <si>
    <t xml:space="preserve">TOTAL PROJECT </t>
  </si>
  <si>
    <t>Public Information</t>
  </si>
  <si>
    <t>FUNDS</t>
  </si>
  <si>
    <t>Administrative Services</t>
  </si>
  <si>
    <t>(Third Party Contracts)</t>
  </si>
  <si>
    <t>Equipment</t>
  </si>
  <si>
    <t>Fair Housing Activities</t>
  </si>
  <si>
    <t>Office Supplies</t>
  </si>
  <si>
    <t>Other</t>
  </si>
  <si>
    <t xml:space="preserve"> </t>
  </si>
  <si>
    <t>TOTAL PROJECT COSTS*</t>
  </si>
  <si>
    <t xml:space="preserve">*Please note the amount shown in "TOTAL PROJECT COSTS" in the cell above may be off by $1 as compared to the amount when manually adding "Total Project Funds" + "Total Administrative Funds" due to rounding. KHC is aware of this issue and it will not be held against you. </t>
  </si>
  <si>
    <t>CELL SHOULD BE EQUAL TO OR LESS THAN TOTAL ADMINISTRATIVE FUNDS ABOVE</t>
  </si>
  <si>
    <r>
      <rPr>
        <b/>
        <sz val="10"/>
        <color rgb="FFFF0000"/>
        <rFont val="Arial"/>
        <family val="2"/>
      </rPr>
      <t>INSTRUCTIONS:</t>
    </r>
    <r>
      <rPr>
        <sz val="10"/>
        <rFont val="Arial"/>
        <family val="2"/>
      </rPr>
      <t xml:space="preserve"> </t>
    </r>
    <r>
      <rPr>
        <b/>
        <u/>
        <sz val="10"/>
        <color rgb="FF00B050"/>
        <rFont val="Arial"/>
        <family val="2"/>
      </rPr>
      <t>Green cells</t>
    </r>
    <r>
      <rPr>
        <sz val="10"/>
        <rFont val="Arial"/>
        <family val="2"/>
      </rPr>
      <t xml:space="preserve"> on this "Cost Summary" page (Tab 1) are autopopulated from amounts entered on the "Total Project Costs" page (Tab 2 highlighted in green at the bottom of the page) of this Excel Workbook. </t>
    </r>
    <r>
      <rPr>
        <b/>
        <sz val="10"/>
        <rFont val="Arial"/>
        <family val="2"/>
      </rPr>
      <t xml:space="preserve">You should complete the "Total Project Costs" page first before completing this page. </t>
    </r>
    <r>
      <rPr>
        <sz val="10"/>
        <rFont val="Arial"/>
        <family val="2"/>
      </rPr>
      <t xml:space="preserve">When completing this page, only </t>
    </r>
    <r>
      <rPr>
        <b/>
        <sz val="10"/>
        <color rgb="FF0070C0"/>
        <rFont val="Arial"/>
        <family val="2"/>
      </rPr>
      <t>enter amounts in the blue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</si>
</sst>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D86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3" borderId="0" xfId="0" applyFill="1"/>
    <xf numFmtId="164" fontId="0" fillId="2" borderId="0" xfId="0" applyNumberFormat="1" applyFill="1"/>
    <xf numFmtId="0" fontId="0" fillId="3" borderId="0" xfId="0" applyFill="1" applyAlignment="1">
      <alignment horizontal="center"/>
    </xf>
    <xf numFmtId="164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4" fontId="3" fillId="2" borderId="0" xfId="0" applyNumberFormat="1" applyFont="1" applyFill="1"/>
    <xf numFmtId="164" fontId="0" fillId="5" borderId="0" xfId="0" applyNumberFormat="1" applyFill="1"/>
    <xf numFmtId="0" fontId="0" fillId="4" borderId="0" xfId="0" applyNumberFormat="1" applyFill="1" applyProtection="1">
      <protection locked="0"/>
    </xf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7" fillId="3" borderId="0" xfId="0" applyFont="1" applyFill="1" applyAlignment="1"/>
    <xf numFmtId="0" fontId="4" fillId="3" borderId="0" xfId="0" applyFont="1" applyFill="1" applyAlignment="1">
      <alignment horizontal="right"/>
    </xf>
    <xf numFmtId="0" fontId="0" fillId="0" borderId="0" xfId="0" applyAlignment="1">
      <alignment wrapText="1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1" fillId="3" borderId="0" xfId="0" applyFont="1" applyFill="1" applyAlignment="1"/>
    <xf numFmtId="0" fontId="0" fillId="3" borderId="0" xfId="0" applyFill="1" applyAlignment="1"/>
    <xf numFmtId="164" fontId="0" fillId="4" borderId="0" xfId="0" applyNumberFormat="1" applyFill="1" applyAlignment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2" borderId="0" xfId="0" applyNumberFormat="1" applyFill="1" applyAlignment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7" borderId="0" xfId="0" applyFill="1" applyAlignment="1" applyProtection="1">
      <protection locked="0"/>
    </xf>
    <xf numFmtId="164" fontId="7" fillId="2" borderId="0" xfId="0" applyNumberFormat="1" applyFont="1" applyFill="1" applyAlignment="1"/>
    <xf numFmtId="0" fontId="0" fillId="3" borderId="0" xfId="0" applyFill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center" wrapText="1"/>
    </xf>
    <xf numFmtId="164" fontId="0" fillId="8" borderId="0" xfId="0" applyNumberFormat="1" applyFill="1" applyAlignment="1" applyProtection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1" fillId="2" borderId="0" xfId="0" applyFont="1" applyFill="1" applyAlignment="1"/>
    <xf numFmtId="0" fontId="0" fillId="0" borderId="0" xfId="0" applyAlignment="1">
      <alignment horizontal="center"/>
    </xf>
    <xf numFmtId="0" fontId="0" fillId="0" borderId="0" xfId="0" applyAlignment="1"/>
    <xf numFmtId="0" fontId="1" fillId="6" borderId="0" xfId="0" applyFont="1" applyFill="1" applyAlignment="1"/>
    <xf numFmtId="0" fontId="0" fillId="6" borderId="0" xfId="0" applyFill="1" applyAlignment="1"/>
    <xf numFmtId="0" fontId="1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D86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2"/>
  <sheetViews>
    <sheetView tabSelected="1" workbookViewId="0">
      <selection activeCell="O8" sqref="O8"/>
    </sheetView>
  </sheetViews>
  <sheetFormatPr defaultRowHeight="13.2" x14ac:dyDescent="0.25"/>
  <cols>
    <col min="7" max="7" width="12.21875" customWidth="1"/>
  </cols>
  <sheetData>
    <row r="1" spans="1:9" ht="17.399999999999999" x14ac:dyDescent="0.3">
      <c r="A1" s="29" t="s">
        <v>50</v>
      </c>
      <c r="B1" s="30"/>
      <c r="C1" s="30"/>
      <c r="D1" s="30"/>
      <c r="E1" s="30"/>
      <c r="F1" s="30"/>
      <c r="G1" s="30"/>
      <c r="H1" s="30"/>
      <c r="I1" s="30"/>
    </row>
    <row r="2" spans="1:9" ht="17.399999999999999" x14ac:dyDescent="0.3">
      <c r="A2" s="10"/>
      <c r="B2" s="4"/>
      <c r="C2" s="4"/>
      <c r="D2" s="4"/>
      <c r="E2" s="4"/>
      <c r="F2" s="4"/>
      <c r="G2" s="4"/>
      <c r="H2" s="4"/>
      <c r="I2" s="4"/>
    </row>
    <row r="3" spans="1:9" s="14" customFormat="1" ht="33.75" customHeight="1" x14ac:dyDescent="0.25">
      <c r="A3" s="16" t="s">
        <v>73</v>
      </c>
      <c r="B3" s="16"/>
      <c r="C3" s="16"/>
      <c r="D3" s="16"/>
      <c r="E3" s="16"/>
      <c r="F3" s="16"/>
      <c r="G3" s="16"/>
      <c r="H3" s="16"/>
      <c r="I3" s="16"/>
    </row>
    <row r="4" spans="1:9" s="14" customFormat="1" ht="26.25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4" customFormat="1" ht="26.2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24.75" customHeight="1" x14ac:dyDescent="0.25">
      <c r="A6" s="2"/>
      <c r="B6" s="2"/>
      <c r="C6" s="31" t="s">
        <v>51</v>
      </c>
      <c r="D6" s="31"/>
      <c r="E6" s="2"/>
      <c r="F6" s="2"/>
      <c r="G6" s="2"/>
      <c r="H6" s="32" t="s">
        <v>52</v>
      </c>
      <c r="I6" s="32"/>
    </row>
    <row r="7" spans="1:9" x14ac:dyDescent="0.25">
      <c r="A7" s="17" t="s">
        <v>53</v>
      </c>
      <c r="B7" s="18"/>
      <c r="C7" s="33">
        <f>'Tab 2 - Total Project Costs'!J49</f>
        <v>0</v>
      </c>
      <c r="D7" s="33"/>
      <c r="E7" s="17" t="s">
        <v>54</v>
      </c>
      <c r="F7" s="17"/>
      <c r="G7" s="17"/>
      <c r="H7" s="22">
        <f>C12*0.1</f>
        <v>0</v>
      </c>
      <c r="I7" s="22"/>
    </row>
    <row r="8" spans="1:9" x14ac:dyDescent="0.25">
      <c r="A8" s="17" t="s">
        <v>55</v>
      </c>
      <c r="B8" s="18"/>
      <c r="C8" s="33">
        <f>'Tab 2 - Total Project Costs'!J45</f>
        <v>0</v>
      </c>
      <c r="D8" s="33"/>
      <c r="E8" s="11" t="s">
        <v>56</v>
      </c>
      <c r="F8" s="2"/>
      <c r="G8" s="2"/>
      <c r="H8" s="19">
        <v>0</v>
      </c>
      <c r="I8" s="19"/>
    </row>
    <row r="9" spans="1:9" x14ac:dyDescent="0.25">
      <c r="A9" s="17" t="s">
        <v>57</v>
      </c>
      <c r="B9" s="18"/>
      <c r="C9" s="33">
        <f>'Tab 2 - Total Project Costs'!J42</f>
        <v>0</v>
      </c>
      <c r="D9" s="33"/>
      <c r="E9" s="17" t="s">
        <v>58</v>
      </c>
      <c r="F9" s="18"/>
      <c r="G9" s="2"/>
      <c r="H9" s="19">
        <v>0</v>
      </c>
      <c r="I9" s="19"/>
    </row>
    <row r="10" spans="1:9" x14ac:dyDescent="0.25">
      <c r="A10" s="2"/>
      <c r="B10" s="2"/>
      <c r="C10" s="2"/>
      <c r="D10" s="2"/>
      <c r="E10" s="17" t="s">
        <v>59</v>
      </c>
      <c r="F10" s="18"/>
      <c r="G10" s="2"/>
      <c r="H10" s="19">
        <v>0</v>
      </c>
      <c r="I10" s="19"/>
    </row>
    <row r="11" spans="1:9" x14ac:dyDescent="0.25">
      <c r="A11" s="17" t="s">
        <v>60</v>
      </c>
      <c r="B11" s="18"/>
      <c r="C11" s="2"/>
      <c r="D11" s="2"/>
      <c r="E11" s="17" t="s">
        <v>61</v>
      </c>
      <c r="F11" s="18"/>
      <c r="G11" s="2"/>
      <c r="H11" s="19"/>
      <c r="I11" s="19"/>
    </row>
    <row r="12" spans="1:9" x14ac:dyDescent="0.25">
      <c r="A12" s="20" t="s">
        <v>62</v>
      </c>
      <c r="B12" s="21"/>
      <c r="C12" s="22">
        <f>SUM(C7:C9)</f>
        <v>0</v>
      </c>
      <c r="D12" s="22"/>
      <c r="E12" s="17" t="s">
        <v>63</v>
      </c>
      <c r="F12" s="18"/>
      <c r="G12" s="18"/>
      <c r="H12" s="19"/>
      <c r="I12" s="19"/>
    </row>
    <row r="13" spans="1:9" x14ac:dyDescent="0.25">
      <c r="A13" s="2"/>
      <c r="B13" s="2"/>
      <c r="C13" s="2"/>
      <c r="D13" s="2"/>
      <c r="E13" s="23" t="s">
        <v>64</v>
      </c>
      <c r="F13" s="24"/>
      <c r="G13" s="24"/>
      <c r="H13" s="2"/>
      <c r="I13" s="2"/>
    </row>
    <row r="14" spans="1:9" x14ac:dyDescent="0.25">
      <c r="A14" s="2"/>
      <c r="B14" s="2"/>
      <c r="C14" s="2"/>
      <c r="D14" s="2"/>
      <c r="E14" s="17" t="s">
        <v>65</v>
      </c>
      <c r="F14" s="18"/>
      <c r="G14" s="2"/>
      <c r="H14" s="19">
        <v>0</v>
      </c>
      <c r="I14" s="19"/>
    </row>
    <row r="15" spans="1:9" x14ac:dyDescent="0.25">
      <c r="A15" s="2"/>
      <c r="B15" s="2"/>
      <c r="C15" s="2"/>
      <c r="D15" s="2"/>
      <c r="E15" s="17" t="s">
        <v>66</v>
      </c>
      <c r="F15" s="18"/>
      <c r="G15" s="18"/>
      <c r="H15" s="19">
        <v>0</v>
      </c>
      <c r="I15" s="19"/>
    </row>
    <row r="16" spans="1:9" x14ac:dyDescent="0.25">
      <c r="A16" s="2"/>
      <c r="B16" s="2"/>
      <c r="C16" s="2"/>
      <c r="D16" s="2"/>
      <c r="E16" s="17" t="s">
        <v>67</v>
      </c>
      <c r="F16" s="18"/>
      <c r="G16" s="2"/>
      <c r="H16" s="19">
        <v>0</v>
      </c>
      <c r="I16" s="19"/>
    </row>
    <row r="17" spans="1:9" x14ac:dyDescent="0.25">
      <c r="A17" s="2"/>
      <c r="B17" s="2"/>
      <c r="C17" s="2"/>
      <c r="D17" s="2"/>
      <c r="E17" s="11" t="s">
        <v>68</v>
      </c>
      <c r="F17" s="25" t="s">
        <v>69</v>
      </c>
      <c r="G17" s="25"/>
      <c r="H17" s="19">
        <v>0</v>
      </c>
      <c r="I17" s="19"/>
    </row>
    <row r="18" spans="1:9" ht="12.75" customHeight="1" x14ac:dyDescent="0.25">
      <c r="A18" s="28" t="s">
        <v>72</v>
      </c>
      <c r="B18" s="28"/>
      <c r="C18" s="28"/>
      <c r="D18" s="28"/>
      <c r="E18" s="28"/>
      <c r="F18" s="28"/>
      <c r="G18" s="28"/>
      <c r="H18" s="26">
        <f>SUM(H8:H17)</f>
        <v>0</v>
      </c>
      <c r="I18" s="26"/>
    </row>
    <row r="19" spans="1:9" x14ac:dyDescent="0.25">
      <c r="A19" s="28"/>
      <c r="B19" s="28"/>
      <c r="C19" s="28"/>
      <c r="D19" s="28"/>
      <c r="E19" s="28"/>
      <c r="F19" s="28"/>
      <c r="G19" s="28"/>
      <c r="H19" s="12"/>
      <c r="I19" s="12"/>
    </row>
    <row r="20" spans="1:9" x14ac:dyDescent="0.25">
      <c r="A20" s="2"/>
      <c r="B20" s="13"/>
      <c r="C20" s="13"/>
      <c r="D20" s="13"/>
      <c r="E20" s="13"/>
      <c r="F20" s="13"/>
      <c r="G20" s="13"/>
      <c r="H20" s="12"/>
      <c r="I20" s="12"/>
    </row>
    <row r="21" spans="1:9" x14ac:dyDescent="0.25">
      <c r="A21" s="17" t="s">
        <v>70</v>
      </c>
      <c r="B21" s="17"/>
      <c r="C21" s="17"/>
      <c r="D21" s="22">
        <f>C12+H18</f>
        <v>0</v>
      </c>
      <c r="E21" s="2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2.75" customHeight="1" x14ac:dyDescent="0.25">
      <c r="A23" s="2"/>
      <c r="B23" s="2"/>
      <c r="C23" s="2"/>
      <c r="D23" s="27" t="s">
        <v>71</v>
      </c>
      <c r="E23" s="27"/>
      <c r="F23" s="27"/>
      <c r="G23" s="27"/>
      <c r="H23" s="27"/>
      <c r="I23" s="27"/>
    </row>
    <row r="24" spans="1:9" x14ac:dyDescent="0.25">
      <c r="A24" s="2"/>
      <c r="B24" s="2"/>
      <c r="C24" s="2"/>
      <c r="D24" s="27"/>
      <c r="E24" s="27"/>
      <c r="F24" s="27"/>
      <c r="G24" s="27"/>
      <c r="H24" s="27"/>
      <c r="I24" s="27"/>
    </row>
    <row r="25" spans="1:9" x14ac:dyDescent="0.25">
      <c r="A25" s="2"/>
      <c r="B25" s="2"/>
      <c r="C25" s="2"/>
      <c r="D25" s="27"/>
      <c r="E25" s="27"/>
      <c r="F25" s="27"/>
      <c r="G25" s="27"/>
      <c r="H25" s="27"/>
      <c r="I25" s="27"/>
    </row>
    <row r="26" spans="1:9" x14ac:dyDescent="0.25">
      <c r="A26" s="2"/>
      <c r="B26" s="2"/>
      <c r="C26" s="2"/>
      <c r="D26" s="27"/>
      <c r="E26" s="27"/>
      <c r="F26" s="27"/>
      <c r="G26" s="27"/>
      <c r="H26" s="27"/>
      <c r="I26" s="27"/>
    </row>
    <row r="27" spans="1:9" x14ac:dyDescent="0.25">
      <c r="A27" s="2"/>
      <c r="B27" s="2"/>
      <c r="C27" s="2"/>
      <c r="D27" s="27"/>
      <c r="E27" s="27"/>
      <c r="F27" s="27"/>
      <c r="G27" s="27"/>
      <c r="H27" s="27"/>
      <c r="I27" s="27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</sheetData>
  <sheetProtection algorithmName="SHA-512" hashValue="pHnMmnKrnw2Dx5AY01vqyzLpEb7MVlXPitR+9uhET99cZ7vOQXsKjzBlYsv9mEZmkDU5LyDZlxxzhxgSt0fSrQ==" saltValue="11bXGsO16LHNP8JP9m2E2A==" spinCount="100000" sheet="1" objects="1" scenarios="1"/>
  <mergeCells count="38">
    <mergeCell ref="H11:I11"/>
    <mergeCell ref="D23:I27"/>
    <mergeCell ref="A18:G19"/>
    <mergeCell ref="A1:I1"/>
    <mergeCell ref="C6:D6"/>
    <mergeCell ref="H6:I6"/>
    <mergeCell ref="A7:B7"/>
    <mergeCell ref="C7:D7"/>
    <mergeCell ref="E7:G7"/>
    <mergeCell ref="H7:I7"/>
    <mergeCell ref="A8:B8"/>
    <mergeCell ref="C8:D8"/>
    <mergeCell ref="H8:I8"/>
    <mergeCell ref="A9:B9"/>
    <mergeCell ref="C9:D9"/>
    <mergeCell ref="A21:C21"/>
    <mergeCell ref="D21:E21"/>
    <mergeCell ref="E16:F16"/>
    <mergeCell ref="H16:I16"/>
    <mergeCell ref="F17:G17"/>
    <mergeCell ref="H17:I17"/>
    <mergeCell ref="H18:I18"/>
    <mergeCell ref="A3:I4"/>
    <mergeCell ref="E14:F14"/>
    <mergeCell ref="H14:I14"/>
    <mergeCell ref="E15:G15"/>
    <mergeCell ref="H15:I15"/>
    <mergeCell ref="A12:B12"/>
    <mergeCell ref="C12:D12"/>
    <mergeCell ref="E12:G12"/>
    <mergeCell ref="H12:I12"/>
    <mergeCell ref="E13:G13"/>
    <mergeCell ref="E9:F9"/>
    <mergeCell ref="H9:I9"/>
    <mergeCell ref="E10:F10"/>
    <mergeCell ref="H10:I10"/>
    <mergeCell ref="A11:B11"/>
    <mergeCell ref="E11:F11"/>
  </mergeCells>
  <pageMargins left="0.75" right="0.75" top="1" bottom="1" header="0.5" footer="0.5"/>
  <pageSetup orientation="portrait" r:id="rId1"/>
  <headerFooter alignWithMargins="0">
    <oddFooter>&amp;C4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J57"/>
  <sheetViews>
    <sheetView topLeftCell="A34" workbookViewId="0">
      <selection activeCell="P62" sqref="P60:P62"/>
    </sheetView>
  </sheetViews>
  <sheetFormatPr defaultRowHeight="13.2" x14ac:dyDescent="0.25"/>
  <cols>
    <col min="1" max="1" width="4" customWidth="1"/>
    <col min="3" max="3" width="5.77734375" customWidth="1"/>
    <col min="5" max="5" width="3.21875" customWidth="1"/>
    <col min="6" max="6" width="13.5546875" customWidth="1"/>
    <col min="7" max="7" width="19.77734375" customWidth="1"/>
    <col min="8" max="8" width="11.5546875" customWidth="1"/>
    <col min="9" max="9" width="3" customWidth="1"/>
    <col min="10" max="10" width="10.77734375" customWidth="1"/>
  </cols>
  <sheetData>
    <row r="1" spans="1:10" ht="17.399999999999999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x14ac:dyDescent="0.25">
      <c r="A6" s="18" t="s">
        <v>43</v>
      </c>
      <c r="B6" s="18"/>
      <c r="C6" s="18"/>
      <c r="D6" s="18"/>
      <c r="E6" s="18"/>
      <c r="F6" s="18"/>
      <c r="G6" s="18"/>
      <c r="H6" s="18"/>
      <c r="I6" s="18"/>
      <c r="J6" s="5">
        <v>0</v>
      </c>
    </row>
    <row r="7" spans="1:10" x14ac:dyDescent="0.25">
      <c r="A7" s="18" t="s">
        <v>3</v>
      </c>
      <c r="B7" s="18"/>
      <c r="C7" s="18"/>
      <c r="D7" s="18"/>
      <c r="E7" s="18"/>
      <c r="F7" s="18"/>
      <c r="G7" s="18"/>
      <c r="H7" s="18"/>
      <c r="I7" s="18"/>
      <c r="J7" s="3">
        <f>J6/12</f>
        <v>0</v>
      </c>
    </row>
    <row r="8" spans="1:10" x14ac:dyDescent="0.2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3">
        <f>J7*0.1</f>
        <v>0</v>
      </c>
    </row>
    <row r="9" spans="1:10" x14ac:dyDescent="0.25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5">
        <v>0</v>
      </c>
    </row>
    <row r="10" spans="1:10" x14ac:dyDescent="0.25">
      <c r="A10" s="2"/>
      <c r="B10" s="18" t="s">
        <v>12</v>
      </c>
      <c r="C10" s="18"/>
      <c r="D10" s="18"/>
      <c r="E10" s="18"/>
      <c r="F10" s="18"/>
      <c r="G10" s="18"/>
      <c r="H10" s="18"/>
      <c r="I10" s="2"/>
    </row>
    <row r="11" spans="1:10" x14ac:dyDescent="0.25">
      <c r="A11" s="18" t="s">
        <v>21</v>
      </c>
      <c r="B11" s="18"/>
      <c r="C11" s="18"/>
      <c r="D11" s="18"/>
      <c r="E11" s="18"/>
      <c r="F11" s="18"/>
      <c r="G11" s="18"/>
      <c r="H11" s="18"/>
      <c r="I11" s="18"/>
      <c r="J11" s="3">
        <f>J6-J9</f>
        <v>0</v>
      </c>
    </row>
    <row r="12" spans="1:10" x14ac:dyDescent="0.25">
      <c r="A12" s="18" t="s">
        <v>22</v>
      </c>
      <c r="B12" s="18"/>
      <c r="C12" s="18"/>
      <c r="D12" s="18"/>
      <c r="E12" s="18"/>
      <c r="F12" s="18"/>
      <c r="G12" s="18"/>
      <c r="H12" s="18"/>
      <c r="I12" s="18"/>
      <c r="J12" s="3">
        <f>J11/12</f>
        <v>0</v>
      </c>
    </row>
    <row r="13" spans="1:10" x14ac:dyDescent="0.25">
      <c r="A13" s="18" t="s">
        <v>23</v>
      </c>
      <c r="B13" s="18"/>
      <c r="C13" s="18"/>
      <c r="D13" s="18"/>
      <c r="E13" s="18"/>
      <c r="F13" s="18"/>
      <c r="G13" s="18"/>
      <c r="H13" s="18"/>
      <c r="I13" s="18"/>
      <c r="J13" s="3">
        <f>J12*0.3</f>
        <v>0</v>
      </c>
    </row>
    <row r="14" spans="1:10" x14ac:dyDescent="0.25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3">
        <f>J12*0.4</f>
        <v>0</v>
      </c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41" t="s">
        <v>5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x14ac:dyDescent="0.25">
      <c r="A17" s="18" t="s">
        <v>16</v>
      </c>
      <c r="B17" s="18"/>
      <c r="C17" s="18"/>
      <c r="D17" s="18"/>
      <c r="E17" s="18"/>
      <c r="F17" s="18"/>
      <c r="G17" s="18"/>
      <c r="H17" s="18"/>
      <c r="I17" s="18"/>
      <c r="J17" s="5">
        <v>0</v>
      </c>
    </row>
    <row r="18" spans="1:10" x14ac:dyDescent="0.25">
      <c r="A18" s="18" t="s">
        <v>41</v>
      </c>
      <c r="B18" s="18"/>
      <c r="C18" s="18"/>
      <c r="D18" s="18"/>
      <c r="E18" s="18"/>
      <c r="F18" s="18"/>
      <c r="G18" s="18"/>
      <c r="H18" s="18"/>
      <c r="I18" s="18"/>
      <c r="J18" s="5">
        <v>0</v>
      </c>
    </row>
    <row r="19" spans="1:10" x14ac:dyDescent="0.25">
      <c r="A19" s="18" t="s">
        <v>17</v>
      </c>
      <c r="B19" s="18"/>
      <c r="C19" s="18"/>
      <c r="D19" s="18"/>
      <c r="E19" s="18"/>
      <c r="F19" s="18"/>
      <c r="G19" s="18"/>
      <c r="H19" s="18"/>
      <c r="I19" s="18"/>
      <c r="J19" s="3">
        <f>J17+J18</f>
        <v>0</v>
      </c>
    </row>
    <row r="20" spans="1:10" x14ac:dyDescent="0.25">
      <c r="A20" s="18" t="s">
        <v>25</v>
      </c>
      <c r="B20" s="18"/>
      <c r="C20" s="18"/>
      <c r="D20" s="18"/>
      <c r="E20" s="18"/>
      <c r="F20" s="18"/>
      <c r="G20" s="18"/>
      <c r="H20" s="18"/>
      <c r="I20" s="18"/>
      <c r="J20" s="5">
        <v>0</v>
      </c>
    </row>
    <row r="21" spans="1:10" x14ac:dyDescent="0.25">
      <c r="A21" s="2"/>
      <c r="B21" s="4" t="s">
        <v>15</v>
      </c>
      <c r="C21" s="6"/>
      <c r="D21" s="39" t="s">
        <v>13</v>
      </c>
      <c r="E21" s="39"/>
      <c r="F21" s="6"/>
      <c r="G21" s="2" t="s">
        <v>14</v>
      </c>
      <c r="H21" s="2"/>
      <c r="J21" s="2"/>
    </row>
    <row r="22" spans="1:10" x14ac:dyDescent="0.25">
      <c r="A22" s="18" t="s">
        <v>44</v>
      </c>
      <c r="B22" s="40"/>
      <c r="C22" s="40"/>
      <c r="D22" s="40"/>
      <c r="E22" s="40"/>
      <c r="F22" s="40"/>
      <c r="G22" s="40"/>
      <c r="H22" s="40"/>
      <c r="I22" s="40"/>
      <c r="J22" s="3">
        <f>IF(J19&lt;J20,J19,J20)</f>
        <v>0</v>
      </c>
    </row>
    <row r="23" spans="1:10" x14ac:dyDescent="0.25">
      <c r="A23" s="18" t="s">
        <v>26</v>
      </c>
      <c r="B23" s="18"/>
      <c r="C23" s="18"/>
      <c r="D23" s="18"/>
      <c r="E23" s="18"/>
      <c r="F23" s="18"/>
      <c r="G23" s="18"/>
      <c r="H23" s="18"/>
      <c r="I23" s="18"/>
      <c r="J23" s="3">
        <f>J13</f>
        <v>0</v>
      </c>
    </row>
    <row r="24" spans="1:10" x14ac:dyDescent="0.25">
      <c r="A24" s="18" t="s">
        <v>45</v>
      </c>
      <c r="B24" s="18"/>
      <c r="C24" s="18"/>
      <c r="D24" s="18"/>
      <c r="E24" s="18"/>
      <c r="F24" s="18"/>
      <c r="G24" s="18"/>
      <c r="H24" s="18"/>
      <c r="I24" s="18"/>
      <c r="J24" s="3">
        <f>J22-J23</f>
        <v>0</v>
      </c>
    </row>
    <row r="25" spans="1:10" x14ac:dyDescent="0.25">
      <c r="A25" s="18" t="s">
        <v>46</v>
      </c>
      <c r="B25" s="18"/>
      <c r="C25" s="18"/>
      <c r="D25" s="18"/>
      <c r="E25" s="18"/>
      <c r="F25" s="18"/>
      <c r="G25" s="18"/>
      <c r="H25" s="18"/>
      <c r="I25" s="18"/>
      <c r="J25" s="2"/>
    </row>
    <row r="26" spans="1:10" x14ac:dyDescent="0.25">
      <c r="A26" s="2"/>
      <c r="B26" s="18" t="s">
        <v>27</v>
      </c>
      <c r="C26" s="18"/>
      <c r="D26" s="18"/>
      <c r="E26" s="18"/>
      <c r="F26" s="18"/>
      <c r="G26" s="18"/>
      <c r="H26" s="3">
        <f>SUM(J19-J24)</f>
        <v>0</v>
      </c>
      <c r="I26" s="2"/>
      <c r="J26" s="2"/>
    </row>
    <row r="27" spans="1:10" x14ac:dyDescent="0.25">
      <c r="A27" s="2"/>
      <c r="B27" s="18" t="s">
        <v>6</v>
      </c>
      <c r="C27" s="18"/>
      <c r="D27" s="18"/>
      <c r="E27" s="18"/>
      <c r="F27" s="18"/>
      <c r="G27" s="18"/>
      <c r="H27" s="3">
        <f>J8</f>
        <v>0</v>
      </c>
      <c r="I27" s="2"/>
      <c r="J27" s="3">
        <f>IF(H26&gt;H27,H26,H27)</f>
        <v>0</v>
      </c>
    </row>
    <row r="28" spans="1:10" x14ac:dyDescent="0.25">
      <c r="A28" s="18" t="s">
        <v>47</v>
      </c>
      <c r="B28" s="18"/>
      <c r="C28" s="18"/>
      <c r="D28" s="18"/>
      <c r="E28" s="18"/>
      <c r="F28" s="18"/>
      <c r="G28" s="18"/>
      <c r="H28" s="18"/>
      <c r="I28" s="18"/>
      <c r="J28" s="2"/>
    </row>
    <row r="29" spans="1:10" x14ac:dyDescent="0.25">
      <c r="A29" s="2"/>
      <c r="B29" s="18" t="s">
        <v>7</v>
      </c>
      <c r="C29" s="18"/>
      <c r="D29" s="18"/>
      <c r="E29" s="18"/>
      <c r="F29" s="18"/>
      <c r="G29" s="18"/>
      <c r="H29" s="3">
        <f>SUM(J19-J27)</f>
        <v>0</v>
      </c>
      <c r="I29" s="2"/>
    </row>
    <row r="30" spans="1:10" x14ac:dyDescent="0.25">
      <c r="A30" s="2"/>
      <c r="B30" s="18" t="s">
        <v>8</v>
      </c>
      <c r="C30" s="18"/>
      <c r="D30" s="18"/>
      <c r="E30" s="18"/>
      <c r="F30" s="18"/>
      <c r="G30" s="18"/>
      <c r="H30" s="3">
        <f>J24</f>
        <v>0</v>
      </c>
      <c r="I30" s="2"/>
      <c r="J30" s="3">
        <f>IF(H29&lt;H30,H29,H30)</f>
        <v>0</v>
      </c>
    </row>
    <row r="31" spans="1:10" x14ac:dyDescent="0.25">
      <c r="A31" s="18" t="s">
        <v>28</v>
      </c>
      <c r="B31" s="18"/>
      <c r="C31" s="18"/>
      <c r="D31" s="18"/>
      <c r="E31" s="18"/>
      <c r="F31" s="18"/>
      <c r="G31" s="18"/>
      <c r="H31" s="18"/>
      <c r="I31" s="18"/>
    </row>
    <row r="32" spans="1:10" x14ac:dyDescent="0.25">
      <c r="A32" s="2"/>
      <c r="B32" s="18" t="s">
        <v>48</v>
      </c>
      <c r="C32" s="18"/>
      <c r="D32" s="18"/>
      <c r="E32" s="18"/>
      <c r="F32" s="18"/>
      <c r="G32" s="18"/>
      <c r="H32" s="18"/>
      <c r="I32" s="18"/>
      <c r="J32" s="3">
        <f>IF(J30&lt;J17,J30,J17)</f>
        <v>0</v>
      </c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41" t="s">
        <v>9</v>
      </c>
      <c r="B34" s="41"/>
      <c r="C34" s="41"/>
      <c r="D34" s="41"/>
      <c r="E34" s="41"/>
      <c r="F34" s="41"/>
      <c r="G34" s="41"/>
      <c r="H34" s="41"/>
      <c r="I34" s="41"/>
      <c r="J34" s="42"/>
    </row>
    <row r="35" spans="1:10" x14ac:dyDescent="0.25">
      <c r="A35" s="18" t="s">
        <v>29</v>
      </c>
      <c r="B35" s="18"/>
      <c r="C35" s="18"/>
      <c r="D35" s="18"/>
      <c r="E35" s="18"/>
      <c r="F35" s="18"/>
      <c r="G35" s="18"/>
      <c r="H35" s="18"/>
      <c r="I35" s="18"/>
      <c r="J35" s="3">
        <f>J32</f>
        <v>0</v>
      </c>
    </row>
    <row r="36" spans="1:10" x14ac:dyDescent="0.25">
      <c r="A36" s="18" t="s">
        <v>18</v>
      </c>
      <c r="B36" s="18"/>
      <c r="C36" s="18"/>
      <c r="D36" s="18"/>
      <c r="E36" s="18"/>
      <c r="F36" s="18"/>
      <c r="G36" s="18"/>
      <c r="H36" s="18"/>
      <c r="I36" s="18"/>
      <c r="J36" s="9">
        <v>0</v>
      </c>
    </row>
    <row r="37" spans="1:10" x14ac:dyDescent="0.25">
      <c r="A37" s="18" t="s">
        <v>30</v>
      </c>
      <c r="B37" s="18"/>
      <c r="C37" s="18"/>
      <c r="D37" s="18"/>
      <c r="E37" s="18"/>
      <c r="F37" s="18"/>
      <c r="G37" s="18"/>
      <c r="H37" s="18"/>
      <c r="I37" s="18"/>
      <c r="J37" s="3">
        <f>J35*J36*24</f>
        <v>0</v>
      </c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41" t="s">
        <v>35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x14ac:dyDescent="0.25">
      <c r="A40" s="18" t="s">
        <v>31</v>
      </c>
      <c r="B40" s="18"/>
      <c r="C40" s="18"/>
      <c r="D40" s="18"/>
      <c r="E40" s="18"/>
      <c r="F40" s="18"/>
      <c r="G40" s="18"/>
      <c r="H40" s="18"/>
      <c r="I40" s="18"/>
      <c r="J40" s="5">
        <v>0</v>
      </c>
    </row>
    <row r="41" spans="1:10" x14ac:dyDescent="0.25">
      <c r="A41" s="18" t="s">
        <v>19</v>
      </c>
      <c r="B41" s="18"/>
      <c r="C41" s="18"/>
      <c r="D41" s="18"/>
      <c r="E41" s="18"/>
      <c r="F41" s="18"/>
      <c r="G41" s="18"/>
      <c r="H41" s="18"/>
      <c r="I41" s="18"/>
      <c r="J41" s="9">
        <v>0</v>
      </c>
    </row>
    <row r="42" spans="1:10" x14ac:dyDescent="0.25">
      <c r="A42" s="2"/>
      <c r="B42" s="18" t="s">
        <v>32</v>
      </c>
      <c r="C42" s="18"/>
      <c r="D42" s="18"/>
      <c r="E42" s="18"/>
      <c r="F42" s="18"/>
      <c r="G42" s="18"/>
      <c r="H42" s="18"/>
      <c r="I42" s="18"/>
      <c r="J42" s="3">
        <f>J40*J41</f>
        <v>0</v>
      </c>
    </row>
    <row r="43" spans="1:10" x14ac:dyDescent="0.25">
      <c r="A43" s="18" t="s">
        <v>33</v>
      </c>
      <c r="B43" s="18"/>
      <c r="C43" s="18"/>
      <c r="D43" s="18"/>
      <c r="E43" s="18"/>
      <c r="F43" s="18"/>
      <c r="G43" s="18"/>
      <c r="H43" s="18"/>
      <c r="I43" s="18"/>
      <c r="J43" s="5">
        <v>0</v>
      </c>
    </row>
    <row r="44" spans="1:10" x14ac:dyDescent="0.25">
      <c r="A44" s="18" t="s">
        <v>20</v>
      </c>
      <c r="B44" s="18"/>
      <c r="C44" s="18"/>
      <c r="D44" s="18"/>
      <c r="E44" s="18"/>
      <c r="F44" s="18"/>
      <c r="G44" s="18"/>
      <c r="H44" s="18"/>
      <c r="I44" s="18"/>
      <c r="J44" s="9">
        <v>0</v>
      </c>
    </row>
    <row r="45" spans="1:10" x14ac:dyDescent="0.25">
      <c r="A45" s="2"/>
      <c r="B45" s="18" t="s">
        <v>34</v>
      </c>
      <c r="C45" s="18"/>
      <c r="D45" s="18"/>
      <c r="E45" s="18"/>
      <c r="F45" s="18"/>
      <c r="G45" s="18"/>
      <c r="H45" s="18"/>
      <c r="I45" s="18"/>
      <c r="J45" s="3">
        <f>J43*J44</f>
        <v>0</v>
      </c>
    </row>
    <row r="46" spans="1:10" x14ac:dyDescent="0.25">
      <c r="A46" s="2"/>
      <c r="B46" s="2"/>
      <c r="C46" s="18" t="s">
        <v>36</v>
      </c>
      <c r="D46" s="18"/>
      <c r="E46" s="18"/>
      <c r="F46" s="18"/>
      <c r="G46" s="18"/>
      <c r="H46" s="18"/>
      <c r="I46" s="18"/>
      <c r="J46" s="3">
        <f>J42+J45</f>
        <v>0</v>
      </c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41" t="s">
        <v>42</v>
      </c>
      <c r="B48" s="41"/>
      <c r="C48" s="41"/>
      <c r="D48" s="41"/>
      <c r="E48" s="41"/>
      <c r="F48" s="41"/>
      <c r="G48" s="41"/>
      <c r="H48" s="41"/>
      <c r="I48" s="41"/>
      <c r="J48" s="42"/>
    </row>
    <row r="49" spans="1:10" x14ac:dyDescent="0.25">
      <c r="A49" s="18" t="s">
        <v>37</v>
      </c>
      <c r="B49" s="18"/>
      <c r="C49" s="18"/>
      <c r="D49" s="18"/>
      <c r="E49" s="18"/>
      <c r="F49" s="18"/>
      <c r="G49" s="18"/>
      <c r="H49" s="18"/>
      <c r="I49" s="18"/>
      <c r="J49" s="3">
        <f>J37</f>
        <v>0</v>
      </c>
    </row>
    <row r="50" spans="1:10" x14ac:dyDescent="0.25">
      <c r="A50" s="18" t="s">
        <v>36</v>
      </c>
      <c r="B50" s="18"/>
      <c r="C50" s="18"/>
      <c r="D50" s="18"/>
      <c r="E50" s="18"/>
      <c r="F50" s="18"/>
      <c r="G50" s="18"/>
      <c r="H50" s="18"/>
      <c r="I50" s="18"/>
      <c r="J50" s="3">
        <f>J46</f>
        <v>0</v>
      </c>
    </row>
    <row r="51" spans="1:10" x14ac:dyDescent="0.25">
      <c r="A51" s="2"/>
      <c r="B51" s="18" t="s">
        <v>38</v>
      </c>
      <c r="C51" s="18"/>
      <c r="D51" s="18"/>
      <c r="E51" s="18"/>
      <c r="F51" s="18"/>
      <c r="G51" s="18"/>
      <c r="H51" s="18"/>
      <c r="I51" s="18"/>
      <c r="J51" s="3">
        <f>J49+J50</f>
        <v>0</v>
      </c>
    </row>
    <row r="52" spans="1:10" x14ac:dyDescent="0.25">
      <c r="A52" s="18" t="s">
        <v>10</v>
      </c>
      <c r="B52" s="18"/>
      <c r="C52" s="18"/>
      <c r="D52" s="18"/>
      <c r="E52" s="18"/>
      <c r="F52" s="18"/>
      <c r="G52" s="18"/>
      <c r="H52" s="18"/>
      <c r="I52" s="18"/>
      <c r="J52" s="7">
        <f>IF(J51&gt;220000,220000,J51)</f>
        <v>0</v>
      </c>
    </row>
    <row r="53" spans="1:10" x14ac:dyDescent="0.25">
      <c r="A53" s="18" t="s">
        <v>39</v>
      </c>
      <c r="B53" s="18"/>
      <c r="C53" s="18"/>
      <c r="D53" s="18"/>
      <c r="E53" s="18"/>
      <c r="F53" s="18"/>
      <c r="G53" s="18"/>
      <c r="H53" s="18"/>
      <c r="I53" s="18"/>
    </row>
    <row r="54" spans="1:10" x14ac:dyDescent="0.25">
      <c r="A54" s="2"/>
      <c r="B54" s="18" t="s">
        <v>10</v>
      </c>
      <c r="C54" s="18"/>
      <c r="D54" s="18"/>
      <c r="E54" s="18"/>
      <c r="F54" s="18"/>
      <c r="G54" s="18"/>
      <c r="H54" s="18"/>
      <c r="I54" s="18"/>
      <c r="J54" s="3">
        <f>IF(J51&lt;J52,J51,J52)</f>
        <v>0</v>
      </c>
    </row>
    <row r="55" spans="1:10" x14ac:dyDescent="0.25">
      <c r="A55" s="18" t="s">
        <v>49</v>
      </c>
      <c r="B55" s="18"/>
      <c r="C55" s="18"/>
      <c r="D55" s="18"/>
      <c r="E55" s="18"/>
      <c r="F55" s="18"/>
      <c r="G55" s="18"/>
      <c r="H55" s="18"/>
      <c r="I55" s="18"/>
      <c r="J55" s="3">
        <f>J54*0.1</f>
        <v>0</v>
      </c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10" x14ac:dyDescent="0.25">
      <c r="A57" s="43" t="s">
        <v>40</v>
      </c>
      <c r="B57" s="43"/>
      <c r="C57" s="43"/>
      <c r="D57" s="43"/>
      <c r="E57" s="43"/>
      <c r="F57" s="43"/>
      <c r="G57" s="43"/>
      <c r="H57" s="43"/>
      <c r="I57" s="43"/>
      <c r="J57" s="8">
        <f>J54+J55</f>
        <v>0</v>
      </c>
    </row>
  </sheetData>
  <sheetProtection algorithmName="SHA-512" hashValue="r75O+oVHXC+G1Fa2wx7UKVAyWCW+ia9oEL5dX8E4VTQvf7gaWP2oZ8l6wj8ielSz+18lDymtDUtaIXueT+qvnA==" saltValue="wXdoJ6Er8U3D2ckw/FjcEQ==" spinCount="100000" sheet="1" objects="1" scenarios="1"/>
  <mergeCells count="51">
    <mergeCell ref="B54:I54"/>
    <mergeCell ref="A55:I55"/>
    <mergeCell ref="A57:I57"/>
    <mergeCell ref="A5:J5"/>
    <mergeCell ref="A16:J16"/>
    <mergeCell ref="A34:J34"/>
    <mergeCell ref="A39:J39"/>
    <mergeCell ref="A35:I35"/>
    <mergeCell ref="A36:I36"/>
    <mergeCell ref="A37:I37"/>
    <mergeCell ref="A50:I50"/>
    <mergeCell ref="B51:I51"/>
    <mergeCell ref="A52:I52"/>
    <mergeCell ref="A53:I53"/>
    <mergeCell ref="B45:I45"/>
    <mergeCell ref="C46:I46"/>
    <mergeCell ref="A48:J48"/>
    <mergeCell ref="A49:I49"/>
    <mergeCell ref="A41:I41"/>
    <mergeCell ref="B42:I42"/>
    <mergeCell ref="A43:I43"/>
    <mergeCell ref="A44:I44"/>
    <mergeCell ref="B29:G29"/>
    <mergeCell ref="A40:I40"/>
    <mergeCell ref="B30:G30"/>
    <mergeCell ref="A31:I31"/>
    <mergeCell ref="B32:I32"/>
    <mergeCell ref="A25:I25"/>
    <mergeCell ref="B26:G26"/>
    <mergeCell ref="B27:G27"/>
    <mergeCell ref="A28:I28"/>
    <mergeCell ref="A22:I22"/>
    <mergeCell ref="D21:E21"/>
    <mergeCell ref="A23:I23"/>
    <mergeCell ref="A24:I24"/>
    <mergeCell ref="A17:I17"/>
    <mergeCell ref="A18:I18"/>
    <mergeCell ref="A19:I19"/>
    <mergeCell ref="A20:I20"/>
    <mergeCell ref="A1:J1"/>
    <mergeCell ref="A2:J2"/>
    <mergeCell ref="A3:J3"/>
    <mergeCell ref="A6:I6"/>
    <mergeCell ref="A7:I7"/>
    <mergeCell ref="A12:I12"/>
    <mergeCell ref="A13:I13"/>
    <mergeCell ref="A14:I14"/>
    <mergeCell ref="A8:I8"/>
    <mergeCell ref="A9:I9"/>
    <mergeCell ref="B10:H10"/>
    <mergeCell ref="A11:I11"/>
  </mergeCells>
  <pageMargins left="0.75" right="0.75" top="0.5" bottom="0.5" header="0.5" footer="0.5"/>
  <pageSetup orientation="portrait" r:id="rId1"/>
  <headerFooter alignWithMargins="0">
    <oddFooter>&amp;C5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5BB7008CD6B4BBCF7410744B4AADA" ma:contentTypeVersion="4" ma:contentTypeDescription="Create a new document." ma:contentTypeScope="" ma:versionID="1b97737d918529c6c503626482459e54">
  <xsd:schema xmlns:xsd="http://www.w3.org/2001/XMLSchema" xmlns:xs="http://www.w3.org/2001/XMLSchema" xmlns:p="http://schemas.microsoft.com/office/2006/metadata/properties" xmlns:ns1="http://schemas.microsoft.com/sharepoint/v3" xmlns:ns3="151ce5e7-1996-4a34-9858-2e34f4bf01f8" xmlns:ns4="eb36fc93-e573-401b-99b9-c08a042eb042" targetNamespace="http://schemas.microsoft.com/office/2006/metadata/properties" ma:root="true" ma:fieldsID="24244c8fbcf052022ee0d121dd6bd6f6" ns1:_="" ns3:_="" ns4:_="">
    <xsd:import namespace="http://schemas.microsoft.com/sharepoint/v3"/>
    <xsd:import namespace="151ce5e7-1996-4a34-9858-2e34f4bf01f8"/>
    <xsd:import namespace="eb36fc93-e573-401b-99b9-c08a042eb0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ce5e7-1996-4a34-9858-2e34f4bf0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c93-e573-401b-99b9-c08a042eb04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B44617-FB87-40E1-91D8-866EF90751A2}"/>
</file>

<file path=customXml/itemProps2.xml><?xml version="1.0" encoding="utf-8"?>
<ds:datastoreItem xmlns:ds="http://schemas.openxmlformats.org/officeDocument/2006/customXml" ds:itemID="{1948F4CB-71E7-4FD8-A8BF-AAE400ED97B2}"/>
</file>

<file path=customXml/itemProps3.xml><?xml version="1.0" encoding="utf-8"?>
<ds:datastoreItem xmlns:ds="http://schemas.openxmlformats.org/officeDocument/2006/customXml" ds:itemID="{32F8EAA4-5495-4C54-B7C0-CB681D75F521}"/>
</file>

<file path=customXml/itemProps4.xml><?xml version="1.0" encoding="utf-8"?>
<ds:datastoreItem xmlns:ds="http://schemas.openxmlformats.org/officeDocument/2006/customXml" ds:itemID="{7F3C2E54-1421-4C8B-9C90-C91F8A1D9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1 - Cost Summary</vt:lpstr>
      <vt:lpstr>Tab 2 - Total Project Costs</vt:lpstr>
    </vt:vector>
  </TitlesOfParts>
  <Company>Kentucky Housing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Heather Lowe</dc:creator>
  <cp:lastModifiedBy>Michelle Singer</cp:lastModifiedBy>
  <cp:lastPrinted>2002-01-30T22:18:09Z</cp:lastPrinted>
  <dcterms:created xsi:type="dcterms:W3CDTF">2002-01-30T15:23:28Z</dcterms:created>
  <dcterms:modified xsi:type="dcterms:W3CDTF">2026-03-26T21:42:23Z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0x0101006DC5BB7008CD6B4BBCF7410744B4AADA</vt:lpwstr>
  </property>
</Properties>
</file>